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екзамену" sheetId="1" r:id="rId1"/>
  </sheets>
  <definedNames/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<sst xmlns="http://schemas.openxmlformats.org/spreadsheetml/2006/main" count="72" uniqueCount="63">
  <si>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</si>
  <si>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</si>
  <si>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</si>
  <si>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</si>
  <si>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</si>
  <si>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</si>
  <si>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</si>
  <si>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</si>
  <si>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</si>
  <si>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</si>
  <si>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</si>
  <si>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</si>
  <si>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</si>
  <si>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</si>
  <si>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</si>
  <si>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</si>
  <si>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</si>
  <si>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</si>
  <si>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</si>
  <si>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</si>
  <si>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</si>
  <si>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</si>
  <si>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</si>
  <si>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</si>
  <si>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</si>
  <si>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</si>
  <si>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</si>
  <si>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</si>
  <si>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</si>
  <si>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</si>
  <si>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</si>
  <si>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</si>
  <si>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</si>
  <si>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</si>
  <si>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</si>
  <si>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</si>
  <si>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</si>
  <si>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</si>
  <si>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</si>
  <si>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</si>
  <si>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</si>
  <si>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</si>
  <si>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</si>
  <si>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</si>
  <si>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</si>
  <si>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</si>
  <si>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</si>
  <si>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</si>
  <si>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</si>
  <si>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</si>
  <si>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</si>
  <si>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</si>
  <si>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</si>
  <si>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</si>
  <si>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</si>
  <si>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</si>
  <si>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</si>
  <si>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 xml:space="preserve">за тестову контрольну роботу             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</si>
  <si>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за письмову відповідь          на екзамені</t>
    </r>
    <r>
      <rPr>
        <sz val="10"/>
        <rFont val="Times New Roman"/>
        <family val="1"/>
      </rPr>
      <t xml:space="preserve">   (max 100)</t>
    </r>
  </si>
  <si>
    <t>СА-18-1з</t>
  </si>
  <si>
    <t>Системний аналіз</t>
  </si>
  <si>
    <t>Черкасов А.В.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</si>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</sst>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52" applyFont="1" applyBorder="1" applyAlignment="1">
      <alignment horizontal="left" wrapText="1"/>
      <protection/>
    </xf>
    <xf numFmtId="0" fontId="5" fillId="33" borderId="14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6.25390625" style="1" bestFit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81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96" t="s">
        <v>50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81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32" t="s">
        <v>35</v>
      </c>
      <c r="B5" s="106"/>
      <c r="C5" s="128" t="s">
        <v>60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26" t="s">
        <v>59</v>
      </c>
      <c r="P7" s="127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8"/>
      <c r="D9" s="139" t="s">
        <v>62</v>
      </c>
      <c r="E9" s="140"/>
      <c r="F9" s="39"/>
      <c r="G9" s="39"/>
      <c r="H9" s="40"/>
      <c r="I9" s="98" t="s">
        <v>6</v>
      </c>
      <c r="J9" s="99"/>
      <c r="K9" s="99"/>
      <c r="L9" s="99"/>
      <c r="M9" s="100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03" t="s">
        <v>48</v>
      </c>
      <c r="C11" s="103"/>
      <c r="D11" s="103"/>
      <c r="E11" s="103"/>
      <c r="F11" s="103"/>
      <c r="G11" s="103"/>
      <c r="H11" s="103"/>
      <c r="I11" s="103"/>
      <c r="J11" s="103"/>
      <c r="K11" s="104"/>
      <c r="L11" s="104"/>
      <c r="M11" s="104"/>
      <c r="N11" s="123"/>
      <c r="O11" s="123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33" t="s">
        <v>37</v>
      </c>
      <c r="D13" s="133"/>
      <c r="E13" s="101"/>
      <c r="F13" s="101"/>
      <c r="G13" s="101"/>
      <c r="H13" s="101"/>
      <c r="I13" s="101"/>
      <c r="J13" s="102"/>
      <c r="K13" s="102"/>
      <c r="L13" s="102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29" t="s">
        <v>9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02"/>
    </row>
    <row r="16" spans="1:15" ht="10.5" customHeight="1">
      <c r="A16" s="14"/>
      <c r="B16" s="53" t="s">
        <v>46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6" s="18" customFormat="1" ht="17.25" customHeight="1">
      <c r="A17" s="20" t="s">
        <v>38</v>
      </c>
      <c r="B17" s="9">
        <v>6</v>
      </c>
      <c r="C17" s="107" t="s">
        <v>39</v>
      </c>
      <c r="D17" s="107"/>
      <c r="E17" s="10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05" t="s">
        <v>40</v>
      </c>
      <c r="B19" s="106"/>
      <c r="C19" s="35" t="s">
        <v>13</v>
      </c>
      <c r="D19" s="2"/>
      <c r="E19" s="1"/>
      <c r="F19" s="1"/>
      <c r="J19" s="27"/>
      <c r="K19" s="27"/>
      <c r="M19" s="80" t="s">
        <v>41</v>
      </c>
      <c r="N19" s="81"/>
      <c r="O19" s="81"/>
      <c r="P19" s="28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05" t="s">
        <v>42</v>
      </c>
      <c r="B22" s="106"/>
      <c r="C22" s="122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1:15" ht="11.25" customHeight="1">
      <c r="A23" s="14"/>
      <c r="B23" s="14"/>
      <c r="C23" s="129" t="s">
        <v>43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</row>
    <row r="24" spans="1:16" s="18" customFormat="1" ht="15" customHeight="1">
      <c r="A24" s="105" t="s">
        <v>42</v>
      </c>
      <c r="B24" s="106"/>
      <c r="C24" s="122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</row>
    <row r="25" spans="1:15" ht="12" customHeight="1">
      <c r="A25" s="14"/>
      <c r="B25" s="14"/>
      <c r="C25" s="129" t="s">
        <v>44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0" customFormat="1" ht="13.5" customHeight="1">
      <c r="A27" s="77" t="s">
        <v>1</v>
      </c>
      <c r="B27" s="77" t="s">
        <v>2</v>
      </c>
      <c r="C27" s="84" t="s">
        <v>49</v>
      </c>
      <c r="D27" s="89" t="s">
        <v>3</v>
      </c>
      <c r="E27" s="90"/>
      <c r="F27" s="90"/>
      <c r="G27" s="90"/>
      <c r="H27" s="90"/>
      <c r="I27" s="90"/>
      <c r="J27" s="90"/>
      <c r="K27" s="90"/>
      <c r="L27" s="91"/>
      <c r="M27" s="91"/>
      <c r="N27" s="92"/>
      <c r="O27" s="77" t="s">
        <v>37</v>
      </c>
      <c r="P27" s="77" t="s">
        <v>5</v>
      </c>
    </row>
    <row r="28" spans="1:16" s="30" customFormat="1" ht="4.5" customHeight="1">
      <c r="A28" s="82"/>
      <c r="B28" s="82"/>
      <c r="C28" s="85"/>
      <c r="D28" s="93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78"/>
      <c r="P28" s="78"/>
    </row>
    <row r="29" spans="1:16" s="30" customFormat="1" ht="18" customHeight="1">
      <c r="A29" s="82"/>
      <c r="B29" s="82"/>
      <c r="C29" s="85"/>
      <c r="D29" s="66" t="s">
        <v>45</v>
      </c>
      <c r="E29" s="87"/>
      <c r="F29" s="87"/>
      <c r="G29" s="87"/>
      <c r="H29" s="87"/>
      <c r="I29" s="87"/>
      <c r="J29" s="87"/>
      <c r="K29" s="87"/>
      <c r="L29" s="67"/>
      <c r="M29" s="88" t="s">
        <v>55</v>
      </c>
      <c r="N29" s="109" t="s">
        <v>4</v>
      </c>
      <c r="O29" s="78"/>
      <c r="P29" s="78"/>
    </row>
    <row r="30" spans="1:16" s="30" customFormat="1" ht="112.5" customHeight="1">
      <c r="A30" s="83"/>
      <c r="B30" s="83"/>
      <c r="C30" s="86"/>
      <c r="D30" s="60" t="s">
        <v>57</v>
      </c>
      <c r="E30" s="61"/>
      <c r="F30" s="76"/>
      <c r="G30" s="61"/>
      <c r="H30" s="108" t="s">
        <v>58</v>
      </c>
      <c r="I30" s="109"/>
      <c r="J30" s="109"/>
      <c r="K30" s="109"/>
      <c r="L30" s="51" t="s">
        <v>52</v>
      </c>
      <c r="M30" s="88"/>
      <c r="N30" s="109"/>
      <c r="O30" s="79"/>
      <c r="P30" s="79"/>
    </row>
    <row r="31" spans="1:16" s="30" customFormat="1" ht="11.25" customHeight="1">
      <c r="A31" s="45">
        <v>1</v>
      </c>
      <c r="B31" s="45">
        <v>2</v>
      </c>
      <c r="C31" s="46">
        <v>3</v>
      </c>
      <c r="D31" s="137">
        <v>4</v>
      </c>
      <c r="E31" s="138"/>
      <c r="F31" s="43"/>
      <c r="G31" s="44"/>
      <c r="H31" s="137">
        <v>5</v>
      </c>
      <c r="I31" s="138"/>
      <c r="J31" s="45"/>
      <c r="K31" s="45"/>
      <c r="L31" s="45">
        <v>6</v>
      </c>
      <c r="M31" s="46">
        <v>7</v>
      </c>
      <c r="N31" s="45">
        <v>8</v>
      </c>
      <c r="O31" s="47">
        <v>9</v>
      </c>
      <c r="P31" s="48">
        <v>10</v>
      </c>
    </row>
    <row r="32" spans="1:16" ht="18" customHeight="1">
      <c r="A32" s="37">
        <v>1</v>
      </c>
      <c r="B32" s="52" t="s">
        <v>61</v>
      </c>
      <c r="C32" s="49"/>
      <c r="D32" s="62"/>
      <c r="E32" s="63"/>
      <c r="F32" s="66"/>
      <c r="G32" s="67"/>
      <c r="H32" s="64"/>
      <c r="I32" s="64"/>
      <c r="J32" s="65"/>
      <c r="K32" s="65"/>
      <c r="L32" s="7">
        <f>IF(AND(D32="",H32=""),"",IF(AND((D32*0.4+H32*0.6)&gt;54.5,OR(D32&lt;54.5,H32&lt;54.5)),54,(D32*0.4+H32*0.6)))</f>
      </c>
      <c r="M32" s="42">
        <f>IF(C32="нд","Не допуск",IF(C32="нз","Не з'явився",IF(AND(L32&gt;0,L32&lt;55),"Незадовільно",IF(AND(L32&gt;=55,L32&lt;74.5),"Задовільно",IF(AND(L32&gt;=74.5,L32&lt;89.5),"Добре",IF(AND(L32&gt;=89.5,L32&lt;=100),"Відмінно",""))))))</f>
      </c>
      <c r="N32" s="6">
        <f>IF(L32="","",IF(AND(L32&gt;=0,L32&lt;29.5),"F",IF(AND(L32&gt;=29.5,L32&lt;54.5),"FX",IF(AND(L32&gt;=54.5,L32&lt;64.5),"E",IF(AND(L32&gt;=64.5,L32&lt;74.5),"D",IF(AND(L32&gt;=74.5,L32&lt;80.5),"C",IF(AND(L32&gt;=80.5,L32&lt;89.5),"B","A")))))))</f>
      </c>
      <c r="O32" s="50"/>
      <c r="P32" s="11"/>
    </row>
    <row r="33" spans="1:16" ht="18" customHeight="1" hidden="1">
      <c r="A33" s="37">
        <f>A32+1</f>
        <v>2</v>
      </c>
      <c r="B33" s="36"/>
      <c r="C33" s="49"/>
      <c r="D33" s="64"/>
      <c r="E33" s="64"/>
      <c r="F33" s="65"/>
      <c r="G33" s="65"/>
      <c r="H33" s="64"/>
      <c r="I33" s="64"/>
      <c r="J33" s="65"/>
      <c r="K33" s="65"/>
      <c r="L33" s="7">
        <f>IF(AND(D33="",H33=""),"",IF(AND((D33*0.4+H33*0.6)&gt;54.5,OR(D33&lt;54.5,H33&lt;54.5)),54,(D33*0.4+H33*0.6)))</f>
      </c>
      <c r="M33" s="42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IF(L33="","",IF(AND(L33&gt;=0,L33&lt;29.5),"F",IF(AND(L33&gt;=29.5,L33&lt;55),"FX",IF(AND(L33&gt;=55,L33&lt;64.5),"E",IF(AND(L33&gt;=64.5,L33&lt;74.5),"D",IF(AND(L33&gt;=74.5,L33&lt;80.5),"C",IF(AND(L33&gt;=80.5,L33&lt;89.5),"B","A")))))))</f>
      </c>
      <c r="O33" s="50"/>
      <c r="P33" s="11"/>
    </row>
    <row r="34" spans="1:16" ht="18" customHeight="1" hidden="1">
      <c r="A34" s="37">
        <f>A33+1</f>
        <v>3</v>
      </c>
      <c r="B34" s="36"/>
      <c r="C34" s="5"/>
      <c r="D34" s="64"/>
      <c r="E34" s="64"/>
      <c r="F34" s="65"/>
      <c r="G34" s="65"/>
      <c r="H34" s="64"/>
      <c r="I34" s="64"/>
      <c r="J34" s="65"/>
      <c r="K34" s="65"/>
      <c r="L34" s="7">
        <f>IF(AND(D34="",H34=""),"",IF(AND((D34*0.4+H34*0.6)&gt;54.5,OR(D34&lt;54.5,H34&lt;54.5)),54,(D34*0.4+H34*0.6)))</f>
      </c>
      <c r="M34" s="42">
        <f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>IF(L34="","",IF(AND(L34&gt;=0,L34&lt;29.5),"F",IF(AND(L34&gt;=29.5,L34&lt;55),"FX",IF(AND(L34&gt;=55,L34&lt;64.5),"E",IF(AND(L34&gt;=64.5,L34&lt;74.5),"D",IF(AND(L34&gt;=74.5,L34&lt;80.5),"C",IF(AND(L34&gt;=80.5,L34&lt;89.5),"B","A")))))))</f>
      </c>
      <c r="O34" s="50"/>
      <c r="P34" s="11"/>
    </row>
    <row r="35" spans="1:16" ht="18" customHeight="1" hidden="1">
      <c r="A35" s="37">
        <f>A34+1</f>
        <v>4</v>
      </c>
      <c r="B35" s="36"/>
      <c r="C35" s="5"/>
      <c r="D35" s="64"/>
      <c r="E35" s="64"/>
      <c r="F35" s="65"/>
      <c r="G35" s="65"/>
      <c r="H35" s="64"/>
      <c r="I35" s="64"/>
      <c r="J35" s="65"/>
      <c r="K35" s="65"/>
      <c r="L35" s="7">
        <f>IF(AND(D35="",H35=""),"",IF(AND((D35*0.4+H35*0.6)&gt;54.5,OR(D35&lt;54.5,H35&lt;54.5)),54,(D35*0.4+H35*0.6)))</f>
      </c>
      <c r="M35" s="42">
        <f>IF(C35="нд","Не допуск",IF(C35="нз","Не з'явився",IF(AND(L35&gt;0,L35&lt;55),"Незадовільно",IF(AND(L35&gt;=55,L35&lt;74.5),"Задовільно",IF(AND(L35&gt;=74.5,L35&lt;89.5),"Добре",IF(AND(L35&gt;=89.5,L35&lt;=100),"Відмінно",""))))))</f>
      </c>
      <c r="N35" s="6">
        <f>IF(L35="","",IF(AND(L35&gt;=0,L35&lt;29.5),"F",IF(AND(L35&gt;=29.5,L35&lt;55),"FX",IF(AND(L35&gt;=55,L35&lt;64.5),"E",IF(AND(L35&gt;=64.5,L35&lt;74.5),"D",IF(AND(L35&gt;=74.5,L35&lt;80.5),"C",IF(AND(L35&gt;=80.5,L35&lt;89.5),"B","A")))))))</f>
      </c>
      <c r="O35" s="50"/>
      <c r="P35" s="11"/>
    </row>
    <row r="36" spans="1:16" ht="18" customHeight="1" hidden="1">
      <c r="A36" s="37">
        <f>A35+1</f>
        <v>5</v>
      </c>
      <c r="B36" s="36"/>
      <c r="C36" s="5"/>
      <c r="D36" s="64"/>
      <c r="E36" s="64"/>
      <c r="F36" s="65"/>
      <c r="G36" s="65"/>
      <c r="H36" s="64"/>
      <c r="I36" s="64"/>
      <c r="J36" s="65"/>
      <c r="K36" s="65"/>
      <c r="L36" s="7">
        <f>IF(AND(D36="",H36=""),"",IF(AND((D36*0.4+H36*0.6)&gt;54.5,OR(D36&lt;54.5,H36&lt;54.5)),54,(D36*0.4+H36*0.6)))</f>
      </c>
      <c r="M36" s="42">
        <f>IF(C36="нд","Не допуск",IF(C36="нз","Не з'явився",IF(AND(L36&gt;0,L36&lt;55),"Незадовільно",IF(AND(L36&gt;=55,L36&lt;74.5),"Задовільно",IF(AND(L36&gt;=74.5,L36&lt;89.5),"Добре",IF(AND(L36&gt;=89.5,L36&lt;=100),"Відмінно",""))))))</f>
      </c>
      <c r="N36" s="6">
        <f>IF(L36="","",IF(AND(L36&gt;=0,L36&lt;29.5),"F",IF(AND(L36&gt;=29.5,L36&lt;55),"FX",IF(AND(L36&gt;=55,L36&lt;64.5),"E",IF(AND(L36&gt;=64.5,L36&lt;74.5),"D",IF(AND(L36&gt;=74.5,L36&lt;80.5),"C",IF(AND(L36&gt;=80.5,L36&lt;89.5),"B","A")))))))</f>
      </c>
      <c r="O36" s="50"/>
      <c r="P36" s="11"/>
    </row>
    <row r="37" spans="1:16" ht="4.5" customHeight="1">
      <c r="A37" s="41"/>
      <c r="B37" s="12"/>
      <c r="C37" s="13"/>
      <c r="D37" s="12"/>
      <c r="E37" s="13"/>
      <c r="F37" s="4"/>
      <c r="G37" s="4"/>
      <c r="H37" s="4"/>
      <c r="I37" s="4"/>
      <c r="J37" s="4"/>
      <c r="K37" s="4"/>
      <c r="L37" s="4"/>
      <c r="M37" s="4"/>
      <c r="N37" s="8"/>
      <c r="O37" s="8"/>
      <c r="P37" s="2"/>
    </row>
    <row r="38" spans="1:15" ht="18.75" customHeight="1">
      <c r="A38" s="70" t="s">
        <v>54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2"/>
    </row>
    <row r="39" spans="1:15" ht="21" customHeight="1">
      <c r="A39" s="14"/>
      <c r="B39" s="14"/>
      <c r="C39" s="15" t="s">
        <v>51</v>
      </c>
      <c r="D39" s="10"/>
      <c r="E39" s="10"/>
      <c r="F39" s="10"/>
      <c r="H39" s="136" t="s">
        <v>53</v>
      </c>
      <c r="I39" s="136"/>
      <c r="J39" s="136"/>
      <c r="K39" s="136"/>
      <c r="L39" s="136"/>
      <c r="M39" s="136"/>
      <c r="N39" s="15"/>
      <c r="O39" s="15"/>
    </row>
    <row r="40" spans="1:15" ht="21" customHeight="1">
      <c r="A40" s="2"/>
      <c r="B40" s="12"/>
      <c r="C40" s="13"/>
      <c r="D40" s="12"/>
      <c r="E40" s="13"/>
      <c r="F40" s="16"/>
      <c r="G40" s="8"/>
      <c r="H40" s="8"/>
      <c r="I40" s="4"/>
      <c r="J40" s="4"/>
      <c r="K40" s="4"/>
      <c r="L40" s="4"/>
      <c r="M40" s="4"/>
      <c r="N40" s="8"/>
      <c r="O40" s="8"/>
    </row>
    <row r="41" spans="1:15" s="32" customFormat="1" ht="11.25">
      <c r="A41" s="72" t="s">
        <v>10</v>
      </c>
      <c r="B41" s="73"/>
      <c r="C41" s="72" t="s">
        <v>11</v>
      </c>
      <c r="D41" s="73"/>
      <c r="E41" s="113" t="s">
        <v>4</v>
      </c>
      <c r="F41" s="114"/>
      <c r="G41" s="115"/>
      <c r="H41" s="119" t="s">
        <v>12</v>
      </c>
      <c r="I41" s="120"/>
      <c r="J41" s="120"/>
      <c r="K41" s="120"/>
      <c r="L41" s="120"/>
      <c r="M41" s="120"/>
      <c r="N41" s="121"/>
      <c r="O41" s="31"/>
    </row>
    <row r="42" spans="1:15" s="32" customFormat="1" ht="15.75" customHeight="1">
      <c r="A42" s="74"/>
      <c r="B42" s="75"/>
      <c r="C42" s="74"/>
      <c r="D42" s="75"/>
      <c r="E42" s="116"/>
      <c r="F42" s="117"/>
      <c r="G42" s="118"/>
      <c r="H42" s="110" t="s">
        <v>13</v>
      </c>
      <c r="I42" s="111"/>
      <c r="J42" s="111"/>
      <c r="K42" s="111"/>
      <c r="L42" s="112"/>
      <c r="M42" s="110" t="s">
        <v>14</v>
      </c>
      <c r="N42" s="112"/>
      <c r="O42" s="33"/>
    </row>
    <row r="43" spans="1:15" s="32" customFormat="1" ht="11.25">
      <c r="A43" s="54">
        <f>IF(L32="","",COUNTIF(L32:L36,"&gt;=90"))</f>
      </c>
      <c r="B43" s="59"/>
      <c r="C43" s="54" t="s">
        <v>15</v>
      </c>
      <c r="D43" s="59"/>
      <c r="E43" s="54" t="s">
        <v>16</v>
      </c>
      <c r="F43" s="55"/>
      <c r="G43" s="56"/>
      <c r="H43" s="57" t="s">
        <v>17</v>
      </c>
      <c r="I43" s="58"/>
      <c r="J43" s="58"/>
      <c r="K43" s="58"/>
      <c r="L43" s="59"/>
      <c r="M43" s="131" t="s">
        <v>18</v>
      </c>
      <c r="N43" s="73"/>
      <c r="O43" s="34"/>
    </row>
    <row r="44" spans="1:15" s="32" customFormat="1" ht="11.25">
      <c r="A44" s="54">
        <f>IF(L32="","",COUNT(L32:L36)-COUNTIF(L32:L36,"&lt;81")-COUNTIF(L32:L36,"&gt;=90"))</f>
      </c>
      <c r="B44" s="59"/>
      <c r="C44" s="54" t="s">
        <v>19</v>
      </c>
      <c r="D44" s="59"/>
      <c r="E44" s="54" t="s">
        <v>20</v>
      </c>
      <c r="F44" s="55"/>
      <c r="G44" s="56"/>
      <c r="H44" s="57" t="s">
        <v>21</v>
      </c>
      <c r="I44" s="58"/>
      <c r="J44" s="58"/>
      <c r="K44" s="58"/>
      <c r="L44" s="59"/>
      <c r="M44" s="134"/>
      <c r="N44" s="135"/>
      <c r="O44" s="34"/>
    </row>
    <row r="45" spans="1:15" s="32" customFormat="1" ht="11.25">
      <c r="A45" s="54">
        <f>IF(L32="","",COUNT(L32:L36)-COUNTIF(L32:L36,"&lt;75")-COUNTIF(L32:L36,"&gt;=81"))</f>
      </c>
      <c r="B45" s="59"/>
      <c r="C45" s="54" t="s">
        <v>22</v>
      </c>
      <c r="D45" s="59"/>
      <c r="E45" s="54" t="s">
        <v>23</v>
      </c>
      <c r="F45" s="55"/>
      <c r="G45" s="56"/>
      <c r="H45" s="57" t="s">
        <v>21</v>
      </c>
      <c r="I45" s="58"/>
      <c r="J45" s="58"/>
      <c r="K45" s="58"/>
      <c r="L45" s="59"/>
      <c r="M45" s="134"/>
      <c r="N45" s="135"/>
      <c r="O45" s="34"/>
    </row>
    <row r="46" spans="1:15" s="32" customFormat="1" ht="11.25">
      <c r="A46" s="54">
        <f>IF(L32="","",COUNT(L32:L36)-COUNTIF(L32:L36,"&lt;65")-COUNTIF(L32:L36,"&gt;=75"))</f>
      </c>
      <c r="B46" s="59"/>
      <c r="C46" s="54" t="s">
        <v>24</v>
      </c>
      <c r="D46" s="59"/>
      <c r="E46" s="54" t="s">
        <v>25</v>
      </c>
      <c r="F46" s="55"/>
      <c r="G46" s="56"/>
      <c r="H46" s="57" t="s">
        <v>26</v>
      </c>
      <c r="I46" s="58"/>
      <c r="J46" s="58"/>
      <c r="K46" s="58"/>
      <c r="L46" s="59"/>
      <c r="M46" s="134"/>
      <c r="N46" s="135"/>
      <c r="O46" s="34"/>
    </row>
    <row r="47" spans="1:15" s="32" customFormat="1" ht="11.25">
      <c r="A47" s="54">
        <f>IF(L32="","",COUNT(L32:L36)-COUNTIF(L32:L36,"&lt;54")-COUNTIF(L32:L36,"&gt;=65"))</f>
      </c>
      <c r="B47" s="59"/>
      <c r="C47" s="54" t="s">
        <v>27</v>
      </c>
      <c r="D47" s="59"/>
      <c r="E47" s="54" t="s">
        <v>28</v>
      </c>
      <c r="F47" s="55"/>
      <c r="G47" s="56"/>
      <c r="H47" s="57" t="s">
        <v>26</v>
      </c>
      <c r="I47" s="58"/>
      <c r="J47" s="58"/>
      <c r="K47" s="58"/>
      <c r="L47" s="59"/>
      <c r="M47" s="74"/>
      <c r="N47" s="75"/>
      <c r="O47" s="34"/>
    </row>
    <row r="48" spans="1:15" s="32" customFormat="1" ht="11.25">
      <c r="A48" s="54">
        <f>IF(L32="","",COUNT(L32:L36)-COUNTIF(L32:L36,"&lt;31")-COUNTIF(L32:L36,"&gt;=55"))</f>
      </c>
      <c r="B48" s="59"/>
      <c r="C48" s="54" t="s">
        <v>29</v>
      </c>
      <c r="D48" s="59"/>
      <c r="E48" s="54" t="s">
        <v>30</v>
      </c>
      <c r="F48" s="55"/>
      <c r="G48" s="56"/>
      <c r="H48" s="57" t="s">
        <v>31</v>
      </c>
      <c r="I48" s="58"/>
      <c r="J48" s="58"/>
      <c r="K48" s="58"/>
      <c r="L48" s="59"/>
      <c r="M48" s="131" t="s">
        <v>32</v>
      </c>
      <c r="N48" s="73"/>
      <c r="O48" s="34"/>
    </row>
    <row r="49" spans="1:15" s="32" customFormat="1" ht="11.25">
      <c r="A49" s="54">
        <f>IF(L32="","",COUNTIF(L32:L36,"&lt;=30"))</f>
      </c>
      <c r="B49" s="59"/>
      <c r="C49" s="124" t="s">
        <v>33</v>
      </c>
      <c r="D49" s="125"/>
      <c r="E49" s="54" t="s">
        <v>30</v>
      </c>
      <c r="F49" s="55"/>
      <c r="G49" s="56"/>
      <c r="H49" s="57" t="s">
        <v>31</v>
      </c>
      <c r="I49" s="58"/>
      <c r="J49" s="58"/>
      <c r="K49" s="58"/>
      <c r="L49" s="59"/>
      <c r="M49" s="74"/>
      <c r="N49" s="75"/>
      <c r="O49" s="34"/>
    </row>
    <row r="50" spans="1:15" ht="21" customHeight="1">
      <c r="A50" s="2"/>
      <c r="B50" s="2"/>
      <c r="C50" s="17"/>
      <c r="D50" s="2"/>
      <c r="E50" s="2"/>
      <c r="F50" s="2"/>
      <c r="G50" s="2"/>
      <c r="H50" s="2"/>
      <c r="I50" s="2"/>
      <c r="J50" s="2"/>
      <c r="K50" s="2"/>
      <c r="L50" s="4"/>
      <c r="M50" s="4"/>
      <c r="N50" s="4"/>
      <c r="O50" s="2"/>
    </row>
    <row r="51" spans="1:15" ht="21" customHeight="1">
      <c r="A51" s="71" t="s">
        <v>34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2"/>
    </row>
    <row r="52" spans="1:15" ht="21" customHeight="1">
      <c r="A52" s="14"/>
      <c r="B52" s="129" t="s">
        <v>56</v>
      </c>
      <c r="C52" s="129"/>
      <c r="H52" s="68" t="s">
        <v>47</v>
      </c>
      <c r="I52" s="69"/>
      <c r="J52" s="69"/>
      <c r="K52" s="69"/>
      <c r="L52" s="69"/>
      <c r="M52" s="69"/>
      <c r="N52" s="15"/>
      <c r="O52" s="15"/>
    </row>
  </sheetData>
  <sheetProtection/>
  <mergeCells count="98">
    <mergeCell ref="A5:B5"/>
    <mergeCell ref="C13:D13"/>
    <mergeCell ref="N11:O11"/>
    <mergeCell ref="M43:N47"/>
    <mergeCell ref="N29:N30"/>
    <mergeCell ref="H39:M39"/>
    <mergeCell ref="D31:E31"/>
    <mergeCell ref="H31:I31"/>
    <mergeCell ref="E45:G45"/>
    <mergeCell ref="D9:E9"/>
    <mergeCell ref="O7:P7"/>
    <mergeCell ref="C5:P5"/>
    <mergeCell ref="B52:C52"/>
    <mergeCell ref="B15:P15"/>
    <mergeCell ref="M48:N49"/>
    <mergeCell ref="A22:B22"/>
    <mergeCell ref="C23:O23"/>
    <mergeCell ref="A24:B24"/>
    <mergeCell ref="C25:O25"/>
    <mergeCell ref="A43:B43"/>
    <mergeCell ref="A45:B45"/>
    <mergeCell ref="C45:D45"/>
    <mergeCell ref="H45:L45"/>
    <mergeCell ref="C47:D47"/>
    <mergeCell ref="E47:G47"/>
    <mergeCell ref="H47:L47"/>
    <mergeCell ref="C46:D46"/>
    <mergeCell ref="E46:G46"/>
    <mergeCell ref="H46:L46"/>
    <mergeCell ref="A47:B47"/>
    <mergeCell ref="A48:B48"/>
    <mergeCell ref="C48:D48"/>
    <mergeCell ref="E48:G48"/>
    <mergeCell ref="H48:L48"/>
    <mergeCell ref="H35:I35"/>
    <mergeCell ref="A49:B49"/>
    <mergeCell ref="C49:D49"/>
    <mergeCell ref="E49:G49"/>
    <mergeCell ref="H49:L49"/>
    <mergeCell ref="A46:B46"/>
    <mergeCell ref="H42:L42"/>
    <mergeCell ref="M42:N42"/>
    <mergeCell ref="E41:G42"/>
    <mergeCell ref="H41:N41"/>
    <mergeCell ref="C22:P22"/>
    <mergeCell ref="C24:P24"/>
    <mergeCell ref="P27:P30"/>
    <mergeCell ref="D34:E34"/>
    <mergeCell ref="F33:G33"/>
    <mergeCell ref="J30:K30"/>
    <mergeCell ref="A1:P1"/>
    <mergeCell ref="A3:P3"/>
    <mergeCell ref="I9:M9"/>
    <mergeCell ref="J32:K32"/>
    <mergeCell ref="H32:I32"/>
    <mergeCell ref="E13:L13"/>
    <mergeCell ref="B11:M11"/>
    <mergeCell ref="A19:B19"/>
    <mergeCell ref="C17:E17"/>
    <mergeCell ref="H30:I30"/>
    <mergeCell ref="O27:O30"/>
    <mergeCell ref="H36:I36"/>
    <mergeCell ref="M19:O19"/>
    <mergeCell ref="A27:A30"/>
    <mergeCell ref="B27:B30"/>
    <mergeCell ref="C27:C30"/>
    <mergeCell ref="D29:L29"/>
    <mergeCell ref="M29:M30"/>
    <mergeCell ref="D36:E36"/>
    <mergeCell ref="D27:N28"/>
    <mergeCell ref="F35:G35"/>
    <mergeCell ref="F36:G36"/>
    <mergeCell ref="J33:K33"/>
    <mergeCell ref="J34:K34"/>
    <mergeCell ref="H33:I33"/>
    <mergeCell ref="H34:I34"/>
    <mergeCell ref="J35:K35"/>
    <mergeCell ref="J36:K36"/>
    <mergeCell ref="H52:M52"/>
    <mergeCell ref="A38:N38"/>
    <mergeCell ref="A41:B42"/>
    <mergeCell ref="C41:D42"/>
    <mergeCell ref="H43:L43"/>
    <mergeCell ref="A44:B44"/>
    <mergeCell ref="C44:D44"/>
    <mergeCell ref="E43:G43"/>
    <mergeCell ref="C43:D43"/>
    <mergeCell ref="A51:N51"/>
    <mergeCell ref="B16:O16"/>
    <mergeCell ref="E44:G44"/>
    <mergeCell ref="H44:L44"/>
    <mergeCell ref="D30:E30"/>
    <mergeCell ref="D32:E32"/>
    <mergeCell ref="D33:E33"/>
    <mergeCell ref="F34:G34"/>
    <mergeCell ref="F32:G32"/>
    <mergeCell ref="F30:G30"/>
    <mergeCell ref="D35:E35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2017-11-27T18:15:15Z</cp:lastPrinted>
  <dcterms:created xsi:type="dcterms:W3CDTF">2005-10-17T10:24:15Z</dcterms:created>
  <dcterms:modified xsi:type="dcterms:W3CDTF">2021-05-17T18:25:47Z</dcterms:modified>
  <cp:category/>
  <cp:version/>
  <cp:contentType/>
  <cp:contentStatus/>
</cp:coreProperties>
</file>